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'1кв'!$A$1:$E$46</definedName>
    <definedName name="_xlnm.Print_Area" localSheetId="1">'2кв'!$A$1:$E$46</definedName>
    <definedName name="_xlnm.Print_Area" localSheetId="2">'3кв'!$A$1:$E$49</definedName>
    <definedName name="_xlnm.Print_Area" localSheetId="3">'4кв'!$A$1:$E$47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8" i="23" l="1"/>
  <c r="D18" i="23" l="1"/>
  <c r="C18" i="23"/>
  <c r="C24" i="23"/>
  <c r="C15" i="23"/>
  <c r="C17" i="23"/>
  <c r="C14" i="23"/>
  <c r="C12" i="23"/>
  <c r="C13" i="23"/>
  <c r="C11" i="23"/>
  <c r="C6" i="23"/>
  <c r="C9" i="23"/>
  <c r="C19" i="23" l="1"/>
  <c r="B43" i="22" l="1"/>
  <c r="E23" i="22"/>
  <c r="E26" i="22" s="1"/>
  <c r="B46" i="22" s="1"/>
  <c r="E22" i="22"/>
  <c r="B47" i="22" l="1"/>
  <c r="B45" i="21"/>
  <c r="E28" i="21"/>
  <c r="E26" i="21"/>
  <c r="E23" i="21" l="1"/>
  <c r="E22" i="21"/>
  <c r="B48" i="21" s="1"/>
  <c r="B49" i="21" s="1"/>
  <c r="E23" i="20"/>
  <c r="E22" i="20"/>
  <c r="E25" i="20" s="1"/>
  <c r="B45" i="20" s="1"/>
  <c r="E23" i="19" l="1"/>
  <c r="E22" i="19"/>
  <c r="E25" i="19" l="1"/>
  <c r="B45" i="19" s="1"/>
  <c r="B46" i="19" s="1"/>
  <c r="B42" i="20" s="1"/>
  <c r="B46" i="20" s="1"/>
</calcChain>
</file>

<file path=xl/sharedStrings.xml><?xml version="1.0" encoding="utf-8"?>
<sst xmlns="http://schemas.openxmlformats.org/spreadsheetml/2006/main" count="250" uniqueCount="92">
  <si>
    <t>Собственники помещений в многоквартирном доме, расположенном по адресу:</t>
  </si>
  <si>
    <t>г. Россошь, ул. Бульварная, д. 4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</si>
  <si>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</si>
  <si>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</si>
  <si>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</si>
  <si>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</si>
  <si>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</si>
  <si>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</si>
  <si>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</si>
  <si>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</si>
  <si>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</si>
  <si>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</si>
  <si>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</si>
  <si>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</si>
  <si>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</si>
  <si>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</si>
  <si>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</si>
  <si>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</si>
  <si>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</si>
  <si>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</si>
  <si>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</si>
  <si>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Бульварная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</si>
  <si>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</si>
  <si>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</si>
  <si>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</si>
  <si>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</si>
  <si>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</si>
  <si>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</si>
  <si>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Ершовой Натальи Ивановны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</si>
  <si>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Ершовой Н.А.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</si>
  <si>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</si>
  <si>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</si>
  <si>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</si>
  <si>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</si>
  <si>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</si>
  <si>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</si>
  <si>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</si>
  <si>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</si>
  <si>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Площадь квартир - 533,4м2</t>
  </si>
  <si>
    <t xml:space="preserve">Общехозяйственные расходы </t>
  </si>
  <si>
    <t>1 квартал</t>
  </si>
  <si>
    <t xml:space="preserve">определена приложением № 9 к договору </t>
  </si>
  <si>
    <t>Остаток на начало квартала</t>
  </si>
  <si>
    <t xml:space="preserve">Услуги по содержанию многоквартирного дома </t>
  </si>
  <si>
    <t>за 1 квартал 2023 года</t>
  </si>
  <si>
    <t>"31" 03 2023 г.</t>
  </si>
  <si>
    <t xml:space="preserve">           2. Всего за период с "01" 01 2023 г. по "31" 03 2023 г. выполнено работ (оказано услуг) на общую сумму восемнадцать тысяч девятьсот шестьдесят два рубля 37 копеек</t>
  </si>
  <si>
    <t>Предъявлено населению 20786,55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</si>
  <si>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</si>
  <si>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</si>
  <si>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3 квартал 2023 года</t>
  </si>
  <si>
    <t>"30" 09 2023 г.</t>
  </si>
  <si>
    <t>3 квартал</t>
  </si>
  <si>
    <t>за 2 квартал 2023 года</t>
  </si>
  <si>
    <t>"30" 06 2023 г.</t>
  </si>
  <si>
    <t xml:space="preserve">           2. Всего за период с "01" 04 2023 г. по "30" 06 2023 г. выполнено работ (оказано услуг) на общую сумму восемнадцать тысяч девятьсот шестьдесят два рубля 37 копеек</t>
  </si>
  <si>
    <t>2 квартал</t>
  </si>
  <si>
    <t>сентябрь</t>
  </si>
  <si>
    <t>ремонт цементной стяжки пола в подъезде(смета)</t>
  </si>
  <si>
    <t>окраска 2 скамеек,качель,опора под белье</t>
  </si>
  <si>
    <t>ч/ч</t>
  </si>
  <si>
    <t xml:space="preserve">           2. Всего за период с "01" 07 2023 г. по "30" 09 2023 г. выполнено работ (оказано услуг) на общую сумму двадцать восемь тысяч девяносто один рубль 41 копейка</t>
  </si>
  <si>
    <t>Предъявлено населению 23266,89</t>
  </si>
  <si>
    <t>за 4 квартал 2023 года</t>
  </si>
  <si>
    <t>31.12. 2023 г.</t>
  </si>
  <si>
    <t>4 квартал</t>
  </si>
  <si>
    <t xml:space="preserve">           2. Всего за период с "01" 10 2023 г. по "31" 12 2023 г. выполнено работ (оказано услуг) на общую сумму двадцать одну тысячу двести восемнадцать рублей 65 копеек.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</si>
  <si>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</si>
  <si>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</si>
  <si>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</si>
  <si>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</si>
  <si>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</si>
  <si>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</si>
  <si>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</si>
  <si>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</si>
  <si>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</si>
  <si>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</si>
  <si>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</si>
  <si>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</si>
  <si>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</si>
  <si>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</si>
  <si>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Бульварная, д. 4</t>
  </si>
  <si>
    <t>НА ЛИЦЕВОМ СЧЕТЕ  за  период  с 01.01.2023 г. по 31.12.2023 г.</t>
  </si>
  <si>
    <t>Начислено всего 88106,68 руб.</t>
  </si>
  <si>
    <t>Непредвиденные работы 4 ч/ч</t>
  </si>
  <si>
    <t xml:space="preserve">     * Ремонт цементной стяжки пола в подъезде</t>
  </si>
  <si>
    <t>Остаток средств на 01.01.2024</t>
  </si>
  <si>
    <t>Задолженность населения по оплате на 01.01.2023 г.</t>
  </si>
  <si>
    <t>Задолженность населения по оплате на 01.01.2024 г.</t>
  </si>
  <si>
    <t>Отчет за 2023 год.</t>
  </si>
  <si>
    <t>Перечень предлагаемых работ на 2024 год.</t>
  </si>
  <si>
    <t>Предложение по структуре тарифа 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</si>
</sst>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9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0" fontId="10" fillId="0" borderId="0" xfId="0" applyFont="1" applyAlignment="1">
      <alignment wrapText="1"/>
    </xf>
    <xf numFmtId="43" fontId="3" fillId="2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3" fontId="3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6" fillId="0" borderId="0" xfId="0" applyFont="1" applyAlignment="1"/>
    <xf numFmtId="0" fontId="10" fillId="0" borderId="0" xfId="0" applyFont="1" applyAlignment="1"/>
    <xf numFmtId="0" fontId="10" fillId="0" borderId="0" xfId="0" applyFont="1"/>
    <xf numFmtId="49" fontId="10" fillId="0" borderId="1" xfId="0" applyNumberFormat="1" applyFont="1" applyBorder="1"/>
    <xf numFmtId="166" fontId="6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10" fillId="0" borderId="0" xfId="0" applyFont="1" applyAlignment="1">
      <alignment horizontal="left"/>
    </xf>
    <xf numFmtId="49" fontId="10" fillId="0" borderId="1" xfId="0" applyNumberFormat="1" applyFont="1" applyBorder="1" applyAlignment="1"/>
    <xf numFmtId="164" fontId="3" fillId="0" borderId="0" xfId="1" applyNumberFormat="1" applyFont="1" applyBorder="1"/>
    <xf numFmtId="0" fontId="10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Border="1"/>
    <xf numFmtId="43" fontId="3" fillId="2" borderId="1" xfId="1" applyFont="1" applyFill="1" applyBorder="1" applyAlignment="1">
      <alignment horizontal="center"/>
    </xf>
    <xf numFmtId="43" fontId="0" fillId="0" borderId="0" xfId="0" applyNumberFormat="1"/>
    <xf numFmtId="49" fontId="10" fillId="0" borderId="5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49" fontId="10" fillId="0" borderId="1" xfId="0" applyNumberFormat="1" applyFont="1" applyBorder="1" applyAlignment="1">
      <alignment vertical="center" wrapText="1"/>
    </xf>
    <xf numFmtId="43" fontId="3" fillId="0" borderId="4" xfId="1" applyFont="1" applyBorder="1" applyAlignment="1">
      <alignment horizontal="center"/>
    </xf>
    <xf numFmtId="0" fontId="15" fillId="2" borderId="9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/>
    </xf>
    <xf numFmtId="43" fontId="6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10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31" zoomScaleSheetLayoutView="100" workbookViewId="0">
      <selection activeCell="F36" sqref="F3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9" t="s">
        <v>12</v>
      </c>
      <c r="B1" s="79"/>
      <c r="C1" s="79"/>
      <c r="D1" s="79"/>
      <c r="E1" s="79"/>
    </row>
    <row r="2" spans="1:5" ht="29.25" customHeight="1" x14ac:dyDescent="0.25">
      <c r="A2" s="80" t="s">
        <v>13</v>
      </c>
      <c r="B2" s="81"/>
      <c r="C2" s="81"/>
      <c r="D2" s="81"/>
      <c r="E2" s="81"/>
    </row>
    <row r="3" spans="1:5" x14ac:dyDescent="0.25">
      <c r="A3" s="82" t="s">
        <v>44</v>
      </c>
      <c r="B3" s="82"/>
      <c r="C3" s="82"/>
      <c r="D3" s="82"/>
      <c r="E3" s="82"/>
    </row>
    <row r="4" spans="1:5" x14ac:dyDescent="0.25">
      <c r="A4" s="24" t="s">
        <v>14</v>
      </c>
      <c r="B4" s="3"/>
      <c r="C4" s="3"/>
      <c r="D4" s="86" t="s">
        <v>45</v>
      </c>
      <c r="E4" s="86"/>
    </row>
    <row r="5" spans="1:5" x14ac:dyDescent="0.25">
      <c r="A5" s="30"/>
      <c r="B5" s="3"/>
      <c r="C5" s="3"/>
      <c r="D5" s="3"/>
      <c r="E5" s="3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3" t="s">
        <v>1</v>
      </c>
      <c r="B7" s="83"/>
      <c r="C7" s="83"/>
      <c r="D7" s="83"/>
      <c r="E7" s="83"/>
    </row>
    <row r="8" spans="1:5" x14ac:dyDescent="0.25">
      <c r="A8" s="75" t="s">
        <v>2</v>
      </c>
      <c r="B8" s="75"/>
      <c r="C8" s="75"/>
      <c r="D8" s="75"/>
      <c r="E8" s="75"/>
    </row>
    <row r="9" spans="1:5" ht="17.25" customHeight="1" x14ac:dyDescent="0.25">
      <c r="A9" s="71" t="s">
        <v>28</v>
      </c>
      <c r="B9" s="71"/>
      <c r="C9" s="71"/>
      <c r="D9" s="71"/>
      <c r="E9" s="71"/>
    </row>
    <row r="10" spans="1:5" ht="28.5" customHeight="1" x14ac:dyDescent="0.25">
      <c r="A10" s="84" t="s">
        <v>15</v>
      </c>
      <c r="B10" s="85"/>
      <c r="C10" s="85"/>
      <c r="D10" s="85"/>
      <c r="E10" s="85"/>
    </row>
    <row r="11" spans="1:5" ht="31.5" customHeight="1" x14ac:dyDescent="0.25">
      <c r="A11" s="71" t="s">
        <v>16</v>
      </c>
      <c r="B11" s="71"/>
      <c r="C11" s="71"/>
      <c r="D11" s="71"/>
      <c r="E11" s="71"/>
    </row>
    <row r="12" spans="1:5" x14ac:dyDescent="0.25">
      <c r="A12" s="75" t="s">
        <v>17</v>
      </c>
      <c r="B12" s="76"/>
      <c r="C12" s="76"/>
      <c r="D12" s="76"/>
      <c r="E12" s="76"/>
    </row>
    <row r="13" spans="1:5" ht="16.5" customHeight="1" x14ac:dyDescent="0.25">
      <c r="A13" s="71" t="s">
        <v>27</v>
      </c>
      <c r="B13" s="71"/>
      <c r="C13" s="71"/>
      <c r="D13" s="71"/>
      <c r="E13" s="71"/>
    </row>
    <row r="14" spans="1:5" ht="13.5" customHeight="1" x14ac:dyDescent="0.25">
      <c r="A14" s="75" t="s">
        <v>3</v>
      </c>
      <c r="B14" s="76"/>
      <c r="C14" s="76"/>
      <c r="D14" s="76"/>
      <c r="E14" s="76"/>
    </row>
    <row r="15" spans="1:5" ht="18.75" customHeight="1" x14ac:dyDescent="0.25">
      <c r="A15" s="71" t="s">
        <v>48</v>
      </c>
      <c r="B15" s="71"/>
      <c r="C15" s="71"/>
      <c r="D15" s="71"/>
      <c r="E15" s="71"/>
    </row>
    <row r="16" spans="1:5" ht="15" customHeight="1" x14ac:dyDescent="0.25">
      <c r="A16" s="75" t="s">
        <v>18</v>
      </c>
      <c r="B16" s="76"/>
      <c r="C16" s="76"/>
      <c r="D16" s="76"/>
      <c r="E16" s="76"/>
    </row>
    <row r="17" spans="1:8" ht="33.75" customHeight="1" x14ac:dyDescent="0.25">
      <c r="A17" s="71" t="s">
        <v>19</v>
      </c>
      <c r="B17" s="71"/>
      <c r="C17" s="71"/>
      <c r="D17" s="71"/>
      <c r="E17" s="71"/>
    </row>
    <row r="18" spans="1:8" ht="64.150000000000006" customHeight="1" x14ac:dyDescent="0.25">
      <c r="A18" s="71" t="s">
        <v>20</v>
      </c>
      <c r="B18" s="71"/>
      <c r="C18" s="71"/>
      <c r="D18" s="71"/>
      <c r="E18" s="71"/>
    </row>
    <row r="19" spans="1:8" ht="32.25" customHeight="1" x14ac:dyDescent="0.25">
      <c r="A19" s="77" t="s">
        <v>21</v>
      </c>
      <c r="B19" s="77"/>
      <c r="C19" s="77"/>
      <c r="D19" s="77"/>
      <c r="E19" s="77"/>
    </row>
    <row r="20" spans="1:8" ht="19.5" customHeight="1" x14ac:dyDescent="0.25">
      <c r="A20" s="77"/>
      <c r="B20" s="77"/>
      <c r="C20" s="77"/>
      <c r="D20" s="77"/>
      <c r="E20" s="77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7.95</v>
      </c>
      <c r="E22" s="7">
        <f>D22*F20*G20</f>
        <v>12721.59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3.9</v>
      </c>
      <c r="E23" s="19">
        <f>F20*G20*D23</f>
        <v>6240.7799999999988</v>
      </c>
    </row>
    <row r="24" spans="1:8" s="14" customFormat="1" ht="15.75" x14ac:dyDescent="0.25">
      <c r="A24" s="27" t="s">
        <v>30</v>
      </c>
      <c r="B24" s="28" t="s">
        <v>40</v>
      </c>
      <c r="C24" s="23" t="s">
        <v>31</v>
      </c>
      <c r="D24" s="23"/>
      <c r="E24" s="17">
        <v>0</v>
      </c>
      <c r="H24" s="15"/>
    </row>
    <row r="25" spans="1:8" s="9" customFormat="1" ht="14.25" x14ac:dyDescent="0.2">
      <c r="A25" s="20" t="s">
        <v>32</v>
      </c>
      <c r="B25" s="21"/>
      <c r="C25" s="22"/>
      <c r="D25" s="25"/>
      <c r="E25" s="26">
        <f>SUM(E22:E24)</f>
        <v>18962.37</v>
      </c>
      <c r="H25" s="10"/>
    </row>
    <row r="27" spans="1:8" ht="33" customHeight="1" x14ac:dyDescent="0.25">
      <c r="A27" s="78" t="s">
        <v>46</v>
      </c>
      <c r="B27" s="78"/>
      <c r="C27" s="78"/>
      <c r="D27" s="78"/>
      <c r="E27" s="78"/>
    </row>
    <row r="28" spans="1:8" ht="30" customHeight="1" x14ac:dyDescent="0.25">
      <c r="A28" s="71" t="s">
        <v>25</v>
      </c>
      <c r="B28" s="71"/>
      <c r="C28" s="71"/>
      <c r="D28" s="71"/>
      <c r="E28" s="71"/>
    </row>
    <row r="29" spans="1:8" ht="20.25" customHeight="1" x14ac:dyDescent="0.25">
      <c r="A29" s="71" t="s">
        <v>24</v>
      </c>
      <c r="B29" s="71"/>
      <c r="C29" s="71"/>
      <c r="D29" s="71"/>
      <c r="E29" s="71"/>
    </row>
    <row r="30" spans="1:8" ht="34.5" customHeight="1" x14ac:dyDescent="0.25">
      <c r="A30" s="71" t="s">
        <v>33</v>
      </c>
      <c r="B30" s="71"/>
      <c r="C30" s="71"/>
      <c r="D30" s="71"/>
      <c r="E30" s="71"/>
    </row>
    <row r="31" spans="1:8" x14ac:dyDescent="0.25">
      <c r="A31" s="71" t="s">
        <v>22</v>
      </c>
      <c r="B31" s="71"/>
      <c r="C31" s="71"/>
      <c r="D31" s="71"/>
      <c r="E31" s="71"/>
    </row>
    <row r="32" spans="1:8" x14ac:dyDescent="0.25">
      <c r="A32" s="74" t="s">
        <v>6</v>
      </c>
      <c r="B32" s="74"/>
      <c r="C32" s="74"/>
      <c r="D32" s="74"/>
      <c r="E32" s="74"/>
    </row>
    <row r="33" spans="1:5" x14ac:dyDescent="0.25">
      <c r="A33" s="71" t="s">
        <v>22</v>
      </c>
      <c r="B33" s="71"/>
      <c r="C33" s="71"/>
      <c r="D33" s="71"/>
      <c r="E33" s="71"/>
    </row>
    <row r="34" spans="1:5" ht="15" customHeight="1" x14ac:dyDescent="0.25">
      <c r="A34" s="72" t="s">
        <v>49</v>
      </c>
      <c r="B34" s="72"/>
      <c r="C34" s="72"/>
      <c r="D34" s="72"/>
      <c r="E34" s="4"/>
    </row>
    <row r="35" spans="1:5" ht="11.25" customHeight="1" x14ac:dyDescent="0.25">
      <c r="B35" s="73" t="s">
        <v>23</v>
      </c>
      <c r="C35" s="73"/>
      <c r="D35" s="73"/>
      <c r="E35" s="5" t="s">
        <v>7</v>
      </c>
    </row>
    <row r="36" spans="1:5" x14ac:dyDescent="0.25">
      <c r="A36" s="29"/>
      <c r="B36" s="29"/>
      <c r="C36" s="29"/>
      <c r="D36" s="29"/>
      <c r="E36" s="29"/>
    </row>
    <row r="37" spans="1:5" x14ac:dyDescent="0.25">
      <c r="A37" s="72" t="s">
        <v>29</v>
      </c>
      <c r="B37" s="72"/>
      <c r="C37" s="72"/>
      <c r="D37" s="72"/>
      <c r="E37" s="4"/>
    </row>
    <row r="38" spans="1:5" x14ac:dyDescent="0.25">
      <c r="B38" s="73" t="s">
        <v>23</v>
      </c>
      <c r="C38" s="73"/>
      <c r="D38" s="73"/>
      <c r="E38" s="5" t="s">
        <v>7</v>
      </c>
    </row>
    <row r="40" spans="1:5" x14ac:dyDescent="0.25">
      <c r="A40" s="1" t="s">
        <v>38</v>
      </c>
    </row>
    <row r="41" spans="1:5" x14ac:dyDescent="0.25">
      <c r="A41" s="9" t="s">
        <v>34</v>
      </c>
    </row>
    <row r="42" spans="1:5" x14ac:dyDescent="0.25">
      <c r="A42" s="1" t="s">
        <v>42</v>
      </c>
      <c r="B42" s="11">
        <v>7468.94</v>
      </c>
    </row>
    <row r="43" spans="1:5" ht="31.5" x14ac:dyDescent="0.25">
      <c r="A43" s="16" t="s">
        <v>47</v>
      </c>
      <c r="B43" s="12"/>
    </row>
    <row r="44" spans="1:5" x14ac:dyDescent="0.25">
      <c r="A44" s="1" t="s">
        <v>35</v>
      </c>
      <c r="B44" s="12">
        <v>21200.93</v>
      </c>
    </row>
    <row r="45" spans="1:5" ht="30" x14ac:dyDescent="0.25">
      <c r="A45" s="31" t="s">
        <v>37</v>
      </c>
      <c r="B45" s="12">
        <f>E25</f>
        <v>18962.37</v>
      </c>
    </row>
    <row r="46" spans="1:5" x14ac:dyDescent="0.25">
      <c r="A46" s="13" t="s">
        <v>36</v>
      </c>
      <c r="B46" s="11">
        <f>B42+B44-B45</f>
        <v>9707.5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2:E32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33:E33"/>
    <mergeCell ref="A34:D34"/>
    <mergeCell ref="B35:D35"/>
    <mergeCell ref="A37:D37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30" zoomScaleSheetLayoutView="100" workbookViewId="0">
      <selection activeCell="B44" sqref="B4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9" t="s">
        <v>12</v>
      </c>
      <c r="B1" s="79"/>
      <c r="C1" s="79"/>
      <c r="D1" s="79"/>
      <c r="E1" s="79"/>
    </row>
    <row r="2" spans="1:5" ht="29.25" customHeight="1" x14ac:dyDescent="0.25">
      <c r="A2" s="80" t="s">
        <v>13</v>
      </c>
      <c r="B2" s="81"/>
      <c r="C2" s="81"/>
      <c r="D2" s="81"/>
      <c r="E2" s="81"/>
    </row>
    <row r="3" spans="1:5" x14ac:dyDescent="0.25">
      <c r="A3" s="82" t="s">
        <v>53</v>
      </c>
      <c r="B3" s="82"/>
      <c r="C3" s="82"/>
      <c r="D3" s="82"/>
      <c r="E3" s="82"/>
    </row>
    <row r="4" spans="1:5" x14ac:dyDescent="0.25">
      <c r="A4" s="24" t="s">
        <v>14</v>
      </c>
      <c r="B4" s="3"/>
      <c r="C4" s="3"/>
      <c r="D4" s="86" t="s">
        <v>54</v>
      </c>
      <c r="E4" s="86"/>
    </row>
    <row r="5" spans="1:5" x14ac:dyDescent="0.25">
      <c r="A5" s="33"/>
      <c r="B5" s="3"/>
      <c r="C5" s="3"/>
      <c r="D5" s="3"/>
      <c r="E5" s="3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3" t="s">
        <v>1</v>
      </c>
      <c r="B7" s="83"/>
      <c r="C7" s="83"/>
      <c r="D7" s="83"/>
      <c r="E7" s="83"/>
    </row>
    <row r="8" spans="1:5" x14ac:dyDescent="0.25">
      <c r="A8" s="75" t="s">
        <v>2</v>
      </c>
      <c r="B8" s="75"/>
      <c r="C8" s="75"/>
      <c r="D8" s="75"/>
      <c r="E8" s="75"/>
    </row>
    <row r="9" spans="1:5" ht="17.25" customHeight="1" x14ac:dyDescent="0.25">
      <c r="A9" s="71" t="s">
        <v>28</v>
      </c>
      <c r="B9" s="71"/>
      <c r="C9" s="71"/>
      <c r="D9" s="71"/>
      <c r="E9" s="71"/>
    </row>
    <row r="10" spans="1:5" ht="28.5" customHeight="1" x14ac:dyDescent="0.25">
      <c r="A10" s="84" t="s">
        <v>15</v>
      </c>
      <c r="B10" s="85"/>
      <c r="C10" s="85"/>
      <c r="D10" s="85"/>
      <c r="E10" s="85"/>
    </row>
    <row r="11" spans="1:5" ht="31.5" customHeight="1" x14ac:dyDescent="0.25">
      <c r="A11" s="71" t="s">
        <v>16</v>
      </c>
      <c r="B11" s="71"/>
      <c r="C11" s="71"/>
      <c r="D11" s="71"/>
      <c r="E11" s="71"/>
    </row>
    <row r="12" spans="1:5" x14ac:dyDescent="0.25">
      <c r="A12" s="75" t="s">
        <v>17</v>
      </c>
      <c r="B12" s="76"/>
      <c r="C12" s="76"/>
      <c r="D12" s="76"/>
      <c r="E12" s="76"/>
    </row>
    <row r="13" spans="1:5" ht="16.5" customHeight="1" x14ac:dyDescent="0.25">
      <c r="A13" s="71" t="s">
        <v>27</v>
      </c>
      <c r="B13" s="71"/>
      <c r="C13" s="71"/>
      <c r="D13" s="71"/>
      <c r="E13" s="71"/>
    </row>
    <row r="14" spans="1:5" ht="13.5" customHeight="1" x14ac:dyDescent="0.25">
      <c r="A14" s="75" t="s">
        <v>3</v>
      </c>
      <c r="B14" s="76"/>
      <c r="C14" s="76"/>
      <c r="D14" s="76"/>
      <c r="E14" s="76"/>
    </row>
    <row r="15" spans="1:5" ht="18.75" customHeight="1" x14ac:dyDescent="0.25">
      <c r="A15" s="71" t="s">
        <v>48</v>
      </c>
      <c r="B15" s="71"/>
      <c r="C15" s="71"/>
      <c r="D15" s="71"/>
      <c r="E15" s="71"/>
    </row>
    <row r="16" spans="1:5" ht="15" customHeight="1" x14ac:dyDescent="0.25">
      <c r="A16" s="75" t="s">
        <v>18</v>
      </c>
      <c r="B16" s="76"/>
      <c r="C16" s="76"/>
      <c r="D16" s="76"/>
      <c r="E16" s="76"/>
    </row>
    <row r="17" spans="1:8" ht="33.75" customHeight="1" x14ac:dyDescent="0.25">
      <c r="A17" s="71" t="s">
        <v>19</v>
      </c>
      <c r="B17" s="71"/>
      <c r="C17" s="71"/>
      <c r="D17" s="71"/>
      <c r="E17" s="71"/>
    </row>
    <row r="18" spans="1:8" ht="64.150000000000006" customHeight="1" x14ac:dyDescent="0.25">
      <c r="A18" s="71" t="s">
        <v>20</v>
      </c>
      <c r="B18" s="71"/>
      <c r="C18" s="71"/>
      <c r="D18" s="71"/>
      <c r="E18" s="71"/>
    </row>
    <row r="19" spans="1:8" ht="32.25" customHeight="1" x14ac:dyDescent="0.25">
      <c r="A19" s="77" t="s">
        <v>21</v>
      </c>
      <c r="B19" s="77"/>
      <c r="C19" s="77"/>
      <c r="D19" s="77"/>
      <c r="E19" s="77"/>
    </row>
    <row r="20" spans="1:8" ht="19.5" customHeight="1" x14ac:dyDescent="0.25">
      <c r="A20" s="77"/>
      <c r="B20" s="77"/>
      <c r="C20" s="77"/>
      <c r="D20" s="77"/>
      <c r="E20" s="77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7.95</v>
      </c>
      <c r="E22" s="7">
        <f>D22*F20*G20</f>
        <v>12721.59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3.9</v>
      </c>
      <c r="E23" s="19">
        <f>F20*G20*D23</f>
        <v>6240.7799999999988</v>
      </c>
    </row>
    <row r="24" spans="1:8" s="14" customFormat="1" ht="15.75" x14ac:dyDescent="0.25">
      <c r="A24" s="27" t="s">
        <v>30</v>
      </c>
      <c r="B24" s="28" t="s">
        <v>56</v>
      </c>
      <c r="C24" s="23" t="s">
        <v>31</v>
      </c>
      <c r="D24" s="23"/>
      <c r="E24" s="17">
        <v>0</v>
      </c>
      <c r="H24" s="15"/>
    </row>
    <row r="25" spans="1:8" s="9" customFormat="1" ht="14.25" x14ac:dyDescent="0.2">
      <c r="A25" s="20" t="s">
        <v>32</v>
      </c>
      <c r="B25" s="21"/>
      <c r="C25" s="22"/>
      <c r="D25" s="25"/>
      <c r="E25" s="26">
        <f>SUM(E22:E24)</f>
        <v>18962.37</v>
      </c>
      <c r="H25" s="10"/>
    </row>
    <row r="27" spans="1:8" ht="33" customHeight="1" x14ac:dyDescent="0.25">
      <c r="A27" s="78" t="s">
        <v>55</v>
      </c>
      <c r="B27" s="78"/>
      <c r="C27" s="78"/>
      <c r="D27" s="78"/>
      <c r="E27" s="78"/>
    </row>
    <row r="28" spans="1:8" ht="30" customHeight="1" x14ac:dyDescent="0.25">
      <c r="A28" s="71" t="s">
        <v>25</v>
      </c>
      <c r="B28" s="71"/>
      <c r="C28" s="71"/>
      <c r="D28" s="71"/>
      <c r="E28" s="71"/>
    </row>
    <row r="29" spans="1:8" ht="20.25" customHeight="1" x14ac:dyDescent="0.25">
      <c r="A29" s="71" t="s">
        <v>24</v>
      </c>
      <c r="B29" s="71"/>
      <c r="C29" s="71"/>
      <c r="D29" s="71"/>
      <c r="E29" s="71"/>
    </row>
    <row r="30" spans="1:8" ht="34.5" customHeight="1" x14ac:dyDescent="0.25">
      <c r="A30" s="71" t="s">
        <v>33</v>
      </c>
      <c r="B30" s="71"/>
      <c r="C30" s="71"/>
      <c r="D30" s="71"/>
      <c r="E30" s="71"/>
    </row>
    <row r="31" spans="1:8" x14ac:dyDescent="0.25">
      <c r="A31" s="71" t="s">
        <v>22</v>
      </c>
      <c r="B31" s="71"/>
      <c r="C31" s="71"/>
      <c r="D31" s="71"/>
      <c r="E31" s="71"/>
    </row>
    <row r="32" spans="1:8" x14ac:dyDescent="0.25">
      <c r="A32" s="74" t="s">
        <v>6</v>
      </c>
      <c r="B32" s="74"/>
      <c r="C32" s="74"/>
      <c r="D32" s="74"/>
      <c r="E32" s="74"/>
    </row>
    <row r="33" spans="1:5" x14ac:dyDescent="0.25">
      <c r="A33" s="71" t="s">
        <v>22</v>
      </c>
      <c r="B33" s="71"/>
      <c r="C33" s="71"/>
      <c r="D33" s="71"/>
      <c r="E33" s="71"/>
    </row>
    <row r="34" spans="1:5" ht="15" customHeight="1" x14ac:dyDescent="0.25">
      <c r="A34" s="72" t="s">
        <v>49</v>
      </c>
      <c r="B34" s="72"/>
      <c r="C34" s="72"/>
      <c r="D34" s="72"/>
      <c r="E34" s="4"/>
    </row>
    <row r="35" spans="1:5" ht="11.25" customHeight="1" x14ac:dyDescent="0.25">
      <c r="B35" s="73" t="s">
        <v>23</v>
      </c>
      <c r="C35" s="73"/>
      <c r="D35" s="73"/>
      <c r="E35" s="5" t="s">
        <v>7</v>
      </c>
    </row>
    <row r="36" spans="1:5" x14ac:dyDescent="0.25">
      <c r="A36" s="32"/>
      <c r="B36" s="32"/>
      <c r="C36" s="32"/>
      <c r="D36" s="32"/>
      <c r="E36" s="32"/>
    </row>
    <row r="37" spans="1:5" x14ac:dyDescent="0.25">
      <c r="A37" s="72" t="s">
        <v>29</v>
      </c>
      <c r="B37" s="72"/>
      <c r="C37" s="72"/>
      <c r="D37" s="72"/>
      <c r="E37" s="4"/>
    </row>
    <row r="38" spans="1:5" x14ac:dyDescent="0.25">
      <c r="B38" s="73" t="s">
        <v>23</v>
      </c>
      <c r="C38" s="73"/>
      <c r="D38" s="73"/>
      <c r="E38" s="5" t="s">
        <v>7</v>
      </c>
    </row>
    <row r="40" spans="1:5" x14ac:dyDescent="0.25">
      <c r="A40" s="1" t="s">
        <v>38</v>
      </c>
    </row>
    <row r="41" spans="1:5" x14ac:dyDescent="0.25">
      <c r="A41" s="9" t="s">
        <v>34</v>
      </c>
    </row>
    <row r="42" spans="1:5" x14ac:dyDescent="0.25">
      <c r="A42" s="1" t="s">
        <v>42</v>
      </c>
      <c r="B42" s="11">
        <f>'1кв'!B46</f>
        <v>9707.5</v>
      </c>
    </row>
    <row r="43" spans="1:5" ht="31.5" x14ac:dyDescent="0.25">
      <c r="A43" s="16" t="s">
        <v>47</v>
      </c>
      <c r="B43" s="12"/>
    </row>
    <row r="44" spans="1:5" x14ac:dyDescent="0.25">
      <c r="A44" s="1" t="s">
        <v>35</v>
      </c>
      <c r="B44" s="12">
        <v>19442.09</v>
      </c>
    </row>
    <row r="45" spans="1:5" ht="30" x14ac:dyDescent="0.25">
      <c r="A45" s="34" t="s">
        <v>37</v>
      </c>
      <c r="B45" s="12">
        <f>E25</f>
        <v>18962.37</v>
      </c>
    </row>
    <row r="46" spans="1:5" x14ac:dyDescent="0.25">
      <c r="A46" s="13" t="s">
        <v>36</v>
      </c>
      <c r="B46" s="11">
        <f>B42+B44-B45</f>
        <v>10187.220000000001</v>
      </c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5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9" t="s">
        <v>12</v>
      </c>
      <c r="B1" s="79"/>
      <c r="C1" s="79"/>
      <c r="D1" s="79"/>
      <c r="E1" s="79"/>
    </row>
    <row r="2" spans="1:5" ht="29.25" customHeight="1" x14ac:dyDescent="0.25">
      <c r="A2" s="80" t="s">
        <v>13</v>
      </c>
      <c r="B2" s="81"/>
      <c r="C2" s="81"/>
      <c r="D2" s="81"/>
      <c r="E2" s="81"/>
    </row>
    <row r="3" spans="1:5" x14ac:dyDescent="0.25">
      <c r="A3" s="82" t="s">
        <v>50</v>
      </c>
      <c r="B3" s="82"/>
      <c r="C3" s="82"/>
      <c r="D3" s="82"/>
      <c r="E3" s="82"/>
    </row>
    <row r="4" spans="1:5" x14ac:dyDescent="0.25">
      <c r="A4" s="24" t="s">
        <v>14</v>
      </c>
      <c r="B4" s="3"/>
      <c r="C4" s="3"/>
      <c r="D4" s="86" t="s">
        <v>51</v>
      </c>
      <c r="E4" s="86"/>
    </row>
    <row r="5" spans="1:5" x14ac:dyDescent="0.25">
      <c r="A5" s="33"/>
      <c r="B5" s="3"/>
      <c r="C5" s="3"/>
      <c r="D5" s="3"/>
      <c r="E5" s="3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3" t="s">
        <v>1</v>
      </c>
      <c r="B7" s="83"/>
      <c r="C7" s="83"/>
      <c r="D7" s="83"/>
      <c r="E7" s="83"/>
    </row>
    <row r="8" spans="1:5" x14ac:dyDescent="0.25">
      <c r="A8" s="75" t="s">
        <v>2</v>
      </c>
      <c r="B8" s="75"/>
      <c r="C8" s="75"/>
      <c r="D8" s="75"/>
      <c r="E8" s="75"/>
    </row>
    <row r="9" spans="1:5" ht="17.25" customHeight="1" x14ac:dyDescent="0.25">
      <c r="A9" s="71" t="s">
        <v>28</v>
      </c>
      <c r="B9" s="71"/>
      <c r="C9" s="71"/>
      <c r="D9" s="71"/>
      <c r="E9" s="71"/>
    </row>
    <row r="10" spans="1:5" ht="28.5" customHeight="1" x14ac:dyDescent="0.25">
      <c r="A10" s="84" t="s">
        <v>15</v>
      </c>
      <c r="B10" s="85"/>
      <c r="C10" s="85"/>
      <c r="D10" s="85"/>
      <c r="E10" s="85"/>
    </row>
    <row r="11" spans="1:5" ht="31.5" customHeight="1" x14ac:dyDescent="0.25">
      <c r="A11" s="71" t="s">
        <v>16</v>
      </c>
      <c r="B11" s="71"/>
      <c r="C11" s="71"/>
      <c r="D11" s="71"/>
      <c r="E11" s="71"/>
    </row>
    <row r="12" spans="1:5" x14ac:dyDescent="0.25">
      <c r="A12" s="75" t="s">
        <v>17</v>
      </c>
      <c r="B12" s="76"/>
      <c r="C12" s="76"/>
      <c r="D12" s="76"/>
      <c r="E12" s="76"/>
    </row>
    <row r="13" spans="1:5" ht="16.5" customHeight="1" x14ac:dyDescent="0.25">
      <c r="A13" s="71" t="s">
        <v>27</v>
      </c>
      <c r="B13" s="71"/>
      <c r="C13" s="71"/>
      <c r="D13" s="71"/>
      <c r="E13" s="71"/>
    </row>
    <row r="14" spans="1:5" ht="13.5" customHeight="1" x14ac:dyDescent="0.25">
      <c r="A14" s="75" t="s">
        <v>3</v>
      </c>
      <c r="B14" s="76"/>
      <c r="C14" s="76"/>
      <c r="D14" s="76"/>
      <c r="E14" s="76"/>
    </row>
    <row r="15" spans="1:5" ht="18.75" customHeight="1" x14ac:dyDescent="0.25">
      <c r="A15" s="71" t="s">
        <v>48</v>
      </c>
      <c r="B15" s="71"/>
      <c r="C15" s="71"/>
      <c r="D15" s="71"/>
      <c r="E15" s="71"/>
    </row>
    <row r="16" spans="1:5" ht="15" customHeight="1" x14ac:dyDescent="0.25">
      <c r="A16" s="75" t="s">
        <v>18</v>
      </c>
      <c r="B16" s="76"/>
      <c r="C16" s="76"/>
      <c r="D16" s="76"/>
      <c r="E16" s="76"/>
    </row>
    <row r="17" spans="1:8" ht="33.75" customHeight="1" x14ac:dyDescent="0.25">
      <c r="A17" s="71" t="s">
        <v>19</v>
      </c>
      <c r="B17" s="71"/>
      <c r="C17" s="71"/>
      <c r="D17" s="71"/>
      <c r="E17" s="71"/>
    </row>
    <row r="18" spans="1:8" ht="64.150000000000006" customHeight="1" x14ac:dyDescent="0.25">
      <c r="A18" s="71" t="s">
        <v>20</v>
      </c>
      <c r="B18" s="71"/>
      <c r="C18" s="71"/>
      <c r="D18" s="71"/>
      <c r="E18" s="71"/>
    </row>
    <row r="19" spans="1:8" ht="32.25" customHeight="1" x14ac:dyDescent="0.25">
      <c r="A19" s="77" t="s">
        <v>21</v>
      </c>
      <c r="B19" s="77"/>
      <c r="C19" s="77"/>
      <c r="D19" s="77"/>
      <c r="E19" s="77"/>
    </row>
    <row r="20" spans="1:8" ht="19.5" customHeight="1" x14ac:dyDescent="0.25">
      <c r="A20" s="77"/>
      <c r="B20" s="77"/>
      <c r="C20" s="77"/>
      <c r="D20" s="77"/>
      <c r="E20" s="77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52</v>
      </c>
      <c r="C24" s="23" t="s">
        <v>31</v>
      </c>
      <c r="D24" s="23"/>
      <c r="E24" s="17">
        <v>633.5</v>
      </c>
      <c r="H24" s="15"/>
    </row>
    <row r="25" spans="1:8" s="14" customFormat="1" ht="30" x14ac:dyDescent="0.25">
      <c r="A25" s="42" t="s">
        <v>58</v>
      </c>
      <c r="B25" s="39" t="s">
        <v>57</v>
      </c>
      <c r="C25" s="40" t="s">
        <v>31</v>
      </c>
      <c r="D25" s="41"/>
      <c r="E25" s="17">
        <v>5198.9799999999996</v>
      </c>
      <c r="H25" s="15"/>
    </row>
    <row r="26" spans="1:8" s="14" customFormat="1" ht="30" x14ac:dyDescent="0.25">
      <c r="A26" s="43" t="s">
        <v>59</v>
      </c>
      <c r="B26" s="39" t="s">
        <v>57</v>
      </c>
      <c r="C26" s="40" t="s">
        <v>60</v>
      </c>
      <c r="D26" s="41">
        <v>4</v>
      </c>
      <c r="E26" s="17">
        <f>D26*260.07</f>
        <v>1040.28</v>
      </c>
      <c r="H26" s="15"/>
    </row>
    <row r="27" spans="1:8" s="14" customFormat="1" ht="15.75" x14ac:dyDescent="0.25">
      <c r="A27" s="44"/>
      <c r="B27" s="39"/>
      <c r="C27" s="40"/>
      <c r="D27" s="41"/>
      <c r="E27" s="17"/>
      <c r="H27" s="15"/>
    </row>
    <row r="28" spans="1:8" s="9" customFormat="1" ht="14.25" x14ac:dyDescent="0.2">
      <c r="A28" s="20" t="s">
        <v>32</v>
      </c>
      <c r="B28" s="21"/>
      <c r="C28" s="22"/>
      <c r="D28" s="25"/>
      <c r="E28" s="26">
        <f>SUM(E22:E27)</f>
        <v>28091.412</v>
      </c>
      <c r="H28" s="10"/>
    </row>
    <row r="30" spans="1:8" ht="33" customHeight="1" x14ac:dyDescent="0.25">
      <c r="A30" s="78" t="s">
        <v>61</v>
      </c>
      <c r="B30" s="78"/>
      <c r="C30" s="78"/>
      <c r="D30" s="78"/>
      <c r="E30" s="78"/>
    </row>
    <row r="31" spans="1:8" ht="30" customHeight="1" x14ac:dyDescent="0.25">
      <c r="A31" s="71" t="s">
        <v>25</v>
      </c>
      <c r="B31" s="71"/>
      <c r="C31" s="71"/>
      <c r="D31" s="71"/>
      <c r="E31" s="71"/>
    </row>
    <row r="32" spans="1:8" ht="20.25" customHeight="1" x14ac:dyDescent="0.25">
      <c r="A32" s="71" t="s">
        <v>24</v>
      </c>
      <c r="B32" s="71"/>
      <c r="C32" s="71"/>
      <c r="D32" s="71"/>
      <c r="E32" s="71"/>
    </row>
    <row r="33" spans="1:5" ht="34.5" customHeight="1" x14ac:dyDescent="0.25">
      <c r="A33" s="71" t="s">
        <v>33</v>
      </c>
      <c r="B33" s="71"/>
      <c r="C33" s="71"/>
      <c r="D33" s="71"/>
      <c r="E33" s="71"/>
    </row>
    <row r="34" spans="1:5" x14ac:dyDescent="0.25">
      <c r="A34" s="71" t="s">
        <v>22</v>
      </c>
      <c r="B34" s="71"/>
      <c r="C34" s="71"/>
      <c r="D34" s="71"/>
      <c r="E34" s="71"/>
    </row>
    <row r="35" spans="1:5" x14ac:dyDescent="0.25">
      <c r="A35" s="74" t="s">
        <v>6</v>
      </c>
      <c r="B35" s="74"/>
      <c r="C35" s="74"/>
      <c r="D35" s="74"/>
      <c r="E35" s="74"/>
    </row>
    <row r="36" spans="1:5" x14ac:dyDescent="0.25">
      <c r="A36" s="71" t="s">
        <v>22</v>
      </c>
      <c r="B36" s="71"/>
      <c r="C36" s="71"/>
      <c r="D36" s="71"/>
      <c r="E36" s="71"/>
    </row>
    <row r="37" spans="1:5" ht="15" customHeight="1" x14ac:dyDescent="0.25">
      <c r="A37" s="72" t="s">
        <v>49</v>
      </c>
      <c r="B37" s="72"/>
      <c r="C37" s="72"/>
      <c r="D37" s="72"/>
      <c r="E37" s="4"/>
    </row>
    <row r="38" spans="1:5" ht="11.25" customHeight="1" x14ac:dyDescent="0.25">
      <c r="B38" s="73" t="s">
        <v>23</v>
      </c>
      <c r="C38" s="73"/>
      <c r="D38" s="73"/>
      <c r="E38" s="5" t="s">
        <v>7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72" t="s">
        <v>29</v>
      </c>
      <c r="B40" s="72"/>
      <c r="C40" s="72"/>
      <c r="D40" s="72"/>
      <c r="E40" s="4"/>
    </row>
    <row r="41" spans="1:5" x14ac:dyDescent="0.25">
      <c r="B41" s="73" t="s">
        <v>23</v>
      </c>
      <c r="C41" s="73"/>
      <c r="D41" s="73"/>
      <c r="E41" s="5" t="s">
        <v>7</v>
      </c>
    </row>
    <row r="43" spans="1:5" x14ac:dyDescent="0.25">
      <c r="A43" s="1" t="s">
        <v>38</v>
      </c>
    </row>
    <row r="44" spans="1:5" x14ac:dyDescent="0.25">
      <c r="A44" s="9" t="s">
        <v>34</v>
      </c>
    </row>
    <row r="45" spans="1:5" x14ac:dyDescent="0.25">
      <c r="A45" s="1" t="s">
        <v>42</v>
      </c>
      <c r="B45" s="11">
        <f>'2кв'!B46</f>
        <v>10187.220000000001</v>
      </c>
    </row>
    <row r="46" spans="1:5" ht="31.5" x14ac:dyDescent="0.25">
      <c r="A46" s="16" t="s">
        <v>62</v>
      </c>
      <c r="B46" s="12"/>
    </row>
    <row r="47" spans="1:5" x14ac:dyDescent="0.25">
      <c r="A47" s="1" t="s">
        <v>35</v>
      </c>
      <c r="B47" s="12">
        <v>21100.51</v>
      </c>
    </row>
    <row r="48" spans="1:5" ht="30" x14ac:dyDescent="0.25">
      <c r="A48" s="34" t="s">
        <v>37</v>
      </c>
      <c r="B48" s="12">
        <f>E28</f>
        <v>28091.412</v>
      </c>
    </row>
    <row r="49" spans="1:2" x14ac:dyDescent="0.25">
      <c r="A49" s="13" t="s">
        <v>36</v>
      </c>
      <c r="B49" s="11">
        <f>B45+B47-B48</f>
        <v>3196.3179999999993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79" t="s">
        <v>12</v>
      </c>
      <c r="B1" s="79"/>
      <c r="C1" s="79"/>
      <c r="D1" s="79"/>
      <c r="E1" s="79"/>
    </row>
    <row r="2" spans="1:5" ht="29.25" customHeight="1" x14ac:dyDescent="0.25">
      <c r="A2" s="80" t="s">
        <v>13</v>
      </c>
      <c r="B2" s="81"/>
      <c r="C2" s="81"/>
      <c r="D2" s="81"/>
      <c r="E2" s="81"/>
    </row>
    <row r="3" spans="1:5" x14ac:dyDescent="0.25">
      <c r="A3" s="82" t="s">
        <v>63</v>
      </c>
      <c r="B3" s="82"/>
      <c r="C3" s="82"/>
      <c r="D3" s="82"/>
      <c r="E3" s="82"/>
    </row>
    <row r="4" spans="1:5" x14ac:dyDescent="0.25">
      <c r="A4" s="24" t="s">
        <v>14</v>
      </c>
      <c r="B4" s="3"/>
      <c r="C4" s="3"/>
      <c r="D4" s="45"/>
      <c r="E4" s="37" t="s">
        <v>64</v>
      </c>
    </row>
    <row r="5" spans="1:5" x14ac:dyDescent="0.25">
      <c r="A5" s="36"/>
      <c r="B5" s="3"/>
      <c r="C5" s="3"/>
      <c r="D5" s="3"/>
      <c r="E5" s="3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3" t="s">
        <v>1</v>
      </c>
      <c r="B7" s="83"/>
      <c r="C7" s="83"/>
      <c r="D7" s="83"/>
      <c r="E7" s="83"/>
    </row>
    <row r="8" spans="1:5" x14ac:dyDescent="0.25">
      <c r="A8" s="75" t="s">
        <v>2</v>
      </c>
      <c r="B8" s="75"/>
      <c r="C8" s="75"/>
      <c r="D8" s="75"/>
      <c r="E8" s="75"/>
    </row>
    <row r="9" spans="1:5" ht="17.25" customHeight="1" x14ac:dyDescent="0.25">
      <c r="A9" s="71" t="s">
        <v>28</v>
      </c>
      <c r="B9" s="71"/>
      <c r="C9" s="71"/>
      <c r="D9" s="71"/>
      <c r="E9" s="71"/>
    </row>
    <row r="10" spans="1:5" ht="28.5" customHeight="1" x14ac:dyDescent="0.25">
      <c r="A10" s="84" t="s">
        <v>15</v>
      </c>
      <c r="B10" s="85"/>
      <c r="C10" s="85"/>
      <c r="D10" s="85"/>
      <c r="E10" s="85"/>
    </row>
    <row r="11" spans="1:5" ht="31.5" customHeight="1" x14ac:dyDescent="0.25">
      <c r="A11" s="71" t="s">
        <v>16</v>
      </c>
      <c r="B11" s="71"/>
      <c r="C11" s="71"/>
      <c r="D11" s="71"/>
      <c r="E11" s="71"/>
    </row>
    <row r="12" spans="1:5" x14ac:dyDescent="0.25">
      <c r="A12" s="75" t="s">
        <v>17</v>
      </c>
      <c r="B12" s="76"/>
      <c r="C12" s="76"/>
      <c r="D12" s="76"/>
      <c r="E12" s="76"/>
    </row>
    <row r="13" spans="1:5" ht="16.5" customHeight="1" x14ac:dyDescent="0.25">
      <c r="A13" s="71" t="s">
        <v>27</v>
      </c>
      <c r="B13" s="71"/>
      <c r="C13" s="71"/>
      <c r="D13" s="71"/>
      <c r="E13" s="71"/>
    </row>
    <row r="14" spans="1:5" ht="13.5" customHeight="1" x14ac:dyDescent="0.25">
      <c r="A14" s="75" t="s">
        <v>3</v>
      </c>
      <c r="B14" s="76"/>
      <c r="C14" s="76"/>
      <c r="D14" s="76"/>
      <c r="E14" s="76"/>
    </row>
    <row r="15" spans="1:5" ht="18.75" customHeight="1" x14ac:dyDescent="0.25">
      <c r="A15" s="71" t="s">
        <v>48</v>
      </c>
      <c r="B15" s="71"/>
      <c r="C15" s="71"/>
      <c r="D15" s="71"/>
      <c r="E15" s="71"/>
    </row>
    <row r="16" spans="1:5" ht="15" customHeight="1" x14ac:dyDescent="0.25">
      <c r="A16" s="75" t="s">
        <v>18</v>
      </c>
      <c r="B16" s="76"/>
      <c r="C16" s="76"/>
      <c r="D16" s="76"/>
      <c r="E16" s="76"/>
    </row>
    <row r="17" spans="1:8" ht="33.75" customHeight="1" x14ac:dyDescent="0.25">
      <c r="A17" s="71" t="s">
        <v>19</v>
      </c>
      <c r="B17" s="71"/>
      <c r="C17" s="71"/>
      <c r="D17" s="71"/>
      <c r="E17" s="71"/>
    </row>
    <row r="18" spans="1:8" ht="64.150000000000006" customHeight="1" x14ac:dyDescent="0.25">
      <c r="A18" s="71" t="s">
        <v>20</v>
      </c>
      <c r="B18" s="71"/>
      <c r="C18" s="71"/>
      <c r="D18" s="71"/>
      <c r="E18" s="71"/>
    </row>
    <row r="19" spans="1:8" ht="32.25" customHeight="1" x14ac:dyDescent="0.25">
      <c r="A19" s="77" t="s">
        <v>21</v>
      </c>
      <c r="B19" s="77"/>
      <c r="C19" s="77"/>
      <c r="D19" s="77"/>
      <c r="E19" s="77"/>
    </row>
    <row r="20" spans="1:8" ht="19.5" customHeight="1" x14ac:dyDescent="0.25">
      <c r="A20" s="77"/>
      <c r="B20" s="77"/>
      <c r="C20" s="77"/>
      <c r="D20" s="77"/>
      <c r="E20" s="77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65</v>
      </c>
      <c r="C24" s="23" t="s">
        <v>31</v>
      </c>
      <c r="D24" s="23"/>
      <c r="E24" s="17">
        <v>0</v>
      </c>
      <c r="H24" s="15"/>
    </row>
    <row r="25" spans="1:8" s="14" customFormat="1" ht="15.75" x14ac:dyDescent="0.25">
      <c r="A25" s="44"/>
      <c r="B25" s="39"/>
      <c r="C25" s="40"/>
      <c r="D25" s="41"/>
      <c r="E25" s="17"/>
      <c r="H25" s="15"/>
    </row>
    <row r="26" spans="1:8" s="9" customFormat="1" ht="14.25" x14ac:dyDescent="0.2">
      <c r="A26" s="20" t="s">
        <v>32</v>
      </c>
      <c r="B26" s="21"/>
      <c r="C26" s="22"/>
      <c r="D26" s="25"/>
      <c r="E26" s="26">
        <f>SUM(E22:E25)</f>
        <v>21218.652000000002</v>
      </c>
      <c r="H26" s="10"/>
    </row>
    <row r="28" spans="1:8" ht="33" customHeight="1" x14ac:dyDescent="0.25">
      <c r="A28" s="78" t="s">
        <v>66</v>
      </c>
      <c r="B28" s="78"/>
      <c r="C28" s="78"/>
      <c r="D28" s="78"/>
      <c r="E28" s="78"/>
    </row>
    <row r="29" spans="1:8" ht="30" customHeight="1" x14ac:dyDescent="0.25">
      <c r="A29" s="71" t="s">
        <v>25</v>
      </c>
      <c r="B29" s="71"/>
      <c r="C29" s="71"/>
      <c r="D29" s="71"/>
      <c r="E29" s="71"/>
    </row>
    <row r="30" spans="1:8" ht="20.25" customHeight="1" x14ac:dyDescent="0.25">
      <c r="A30" s="71" t="s">
        <v>24</v>
      </c>
      <c r="B30" s="71"/>
      <c r="C30" s="71"/>
      <c r="D30" s="71"/>
      <c r="E30" s="71"/>
    </row>
    <row r="31" spans="1:8" ht="34.5" customHeight="1" x14ac:dyDescent="0.25">
      <c r="A31" s="71" t="s">
        <v>33</v>
      </c>
      <c r="B31" s="71"/>
      <c r="C31" s="71"/>
      <c r="D31" s="71"/>
      <c r="E31" s="71"/>
    </row>
    <row r="32" spans="1:8" x14ac:dyDescent="0.25">
      <c r="A32" s="71" t="s">
        <v>22</v>
      </c>
      <c r="B32" s="71"/>
      <c r="C32" s="71"/>
      <c r="D32" s="71"/>
      <c r="E32" s="71"/>
    </row>
    <row r="33" spans="1:5" x14ac:dyDescent="0.25">
      <c r="A33" s="74" t="s">
        <v>6</v>
      </c>
      <c r="B33" s="74"/>
      <c r="C33" s="74"/>
      <c r="D33" s="74"/>
      <c r="E33" s="74"/>
    </row>
    <row r="34" spans="1:5" x14ac:dyDescent="0.25">
      <c r="A34" s="71" t="s">
        <v>22</v>
      </c>
      <c r="B34" s="71"/>
      <c r="C34" s="71"/>
      <c r="D34" s="71"/>
      <c r="E34" s="71"/>
    </row>
    <row r="35" spans="1:5" ht="15" customHeight="1" x14ac:dyDescent="0.25">
      <c r="A35" s="72" t="s">
        <v>49</v>
      </c>
      <c r="B35" s="72"/>
      <c r="C35" s="72"/>
      <c r="D35" s="72"/>
      <c r="E35" s="4"/>
    </row>
    <row r="36" spans="1:5" ht="11.25" customHeight="1" x14ac:dyDescent="0.25">
      <c r="B36" s="73" t="s">
        <v>23</v>
      </c>
      <c r="C36" s="73"/>
      <c r="D36" s="73"/>
      <c r="E36" s="5" t="s">
        <v>7</v>
      </c>
    </row>
    <row r="37" spans="1:5" x14ac:dyDescent="0.25">
      <c r="A37" s="35"/>
      <c r="B37" s="35"/>
      <c r="C37" s="35"/>
      <c r="D37" s="35"/>
      <c r="E37" s="35"/>
    </row>
    <row r="38" spans="1:5" x14ac:dyDescent="0.25">
      <c r="A38" s="72" t="s">
        <v>29</v>
      </c>
      <c r="B38" s="72"/>
      <c r="C38" s="72"/>
      <c r="D38" s="72"/>
      <c r="E38" s="4"/>
    </row>
    <row r="39" spans="1:5" x14ac:dyDescent="0.25">
      <c r="B39" s="73" t="s">
        <v>23</v>
      </c>
      <c r="C39" s="73"/>
      <c r="D39" s="73"/>
      <c r="E39" s="5" t="s">
        <v>7</v>
      </c>
    </row>
    <row r="41" spans="1:5" x14ac:dyDescent="0.25">
      <c r="A41" s="1" t="s">
        <v>38</v>
      </c>
    </row>
    <row r="42" spans="1:5" x14ac:dyDescent="0.25">
      <c r="A42" s="9" t="s">
        <v>34</v>
      </c>
    </row>
    <row r="43" spans="1:5" x14ac:dyDescent="0.25">
      <c r="A43" s="1" t="s">
        <v>42</v>
      </c>
      <c r="B43" s="11">
        <f>'3кв'!B49</f>
        <v>3196.3179999999993</v>
      </c>
    </row>
    <row r="44" spans="1:5" ht="31.5" x14ac:dyDescent="0.25">
      <c r="A44" s="16" t="s">
        <v>62</v>
      </c>
      <c r="B44" s="12"/>
    </row>
    <row r="45" spans="1:5" x14ac:dyDescent="0.25">
      <c r="A45" s="1" t="s">
        <v>35</v>
      </c>
      <c r="B45" s="12">
        <v>24096.080000000002</v>
      </c>
    </row>
    <row r="46" spans="1:5" ht="30" x14ac:dyDescent="0.25">
      <c r="A46" s="38" t="s">
        <v>37</v>
      </c>
      <c r="B46" s="12">
        <f>E26</f>
        <v>21218.652000000002</v>
      </c>
    </row>
    <row r="47" spans="1:5" x14ac:dyDescent="0.25">
      <c r="A47" s="13" t="s">
        <v>36</v>
      </c>
      <c r="B47" s="11">
        <f>B43+B45-B46</f>
        <v>6073.7459999999992</v>
      </c>
    </row>
  </sheetData>
  <mergeCells count="29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13" zoomScaleSheetLayoutView="100" workbookViewId="0">
      <selection activeCell="C14" sqref="C1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8" t="s">
        <v>67</v>
      </c>
      <c r="B1" s="88"/>
      <c r="C1" s="88"/>
      <c r="D1" s="46"/>
    </row>
    <row r="2" spans="1:5" ht="15.75" x14ac:dyDescent="0.25">
      <c r="A2" s="89" t="s">
        <v>68</v>
      </c>
      <c r="B2" s="89"/>
      <c r="C2" s="89"/>
      <c r="D2" s="47"/>
    </row>
    <row r="3" spans="1:5" ht="15.75" x14ac:dyDescent="0.25">
      <c r="A3" s="89" t="s">
        <v>82</v>
      </c>
      <c r="B3" s="89"/>
      <c r="C3" s="89"/>
      <c r="D3" s="47"/>
    </row>
    <row r="4" spans="1:5" ht="15.75" x14ac:dyDescent="0.25">
      <c r="A4" s="88" t="s">
        <v>81</v>
      </c>
      <c r="B4" s="88"/>
      <c r="C4" s="88"/>
      <c r="D4" s="46"/>
    </row>
    <row r="5" spans="1:5" ht="15.75" x14ac:dyDescent="0.25">
      <c r="A5" s="90"/>
      <c r="B5" s="90"/>
      <c r="C5" s="90"/>
      <c r="D5" s="48"/>
    </row>
    <row r="6" spans="1:5" ht="15.75" x14ac:dyDescent="0.25">
      <c r="A6" s="47"/>
      <c r="B6" s="49" t="s">
        <v>69</v>
      </c>
      <c r="C6" s="50">
        <f>'1кв'!B42</f>
        <v>7468.94</v>
      </c>
      <c r="D6" s="51"/>
    </row>
    <row r="7" spans="1:5" ht="15.75" x14ac:dyDescent="0.25">
      <c r="A7" s="52" t="s">
        <v>70</v>
      </c>
      <c r="B7" s="49" t="s">
        <v>83</v>
      </c>
      <c r="C7" s="50"/>
      <c r="D7" s="51"/>
    </row>
    <row r="8" spans="1:5" ht="15.75" x14ac:dyDescent="0.25">
      <c r="B8" s="53" t="s">
        <v>71</v>
      </c>
      <c r="C8" s="59">
        <f>'1кв'!B44+'2кв'!B44+'3кв'!B47+'4кв'!B45</f>
        <v>85839.61</v>
      </c>
      <c r="D8" s="54"/>
    </row>
    <row r="9" spans="1:5" ht="15.75" x14ac:dyDescent="0.25">
      <c r="A9" s="55"/>
      <c r="B9" s="53" t="s">
        <v>72</v>
      </c>
      <c r="C9" s="56">
        <f>SUM(C8:C8)</f>
        <v>85839.61</v>
      </c>
      <c r="D9" s="51"/>
    </row>
    <row r="10" spans="1:5" ht="15.75" x14ac:dyDescent="0.25">
      <c r="A10" s="48"/>
      <c r="B10" s="87"/>
      <c r="C10" s="87"/>
      <c r="D10" s="57"/>
    </row>
    <row r="11" spans="1:5" ht="15.75" x14ac:dyDescent="0.25">
      <c r="A11" s="58" t="s">
        <v>73</v>
      </c>
      <c r="B11" s="18" t="s">
        <v>43</v>
      </c>
      <c r="C11" s="59">
        <f>'1кв'!E22+'2кв'!E22+'3кв'!E22+'4кв'!E22</f>
        <v>53926.74</v>
      </c>
      <c r="D11" s="57"/>
    </row>
    <row r="12" spans="1:5" ht="15.75" x14ac:dyDescent="0.25">
      <c r="A12" s="58"/>
      <c r="B12" s="6" t="s">
        <v>39</v>
      </c>
      <c r="C12" s="59">
        <f>'1кв'!E23+'2кв'!E23+'3кв'!E23+'4кв'!E23</f>
        <v>26435.303999999996</v>
      </c>
      <c r="D12" s="57"/>
    </row>
    <row r="13" spans="1:5" ht="15.75" x14ac:dyDescent="0.25">
      <c r="A13" s="48"/>
      <c r="B13" s="6" t="s">
        <v>30</v>
      </c>
      <c r="C13" s="59">
        <f>'1кв'!E24+'2кв'!E24+'3кв'!E24+'4кв'!E24</f>
        <v>633.5</v>
      </c>
      <c r="D13" s="57"/>
      <c r="E13" s="60"/>
    </row>
    <row r="14" spans="1:5" ht="15.75" x14ac:dyDescent="0.25">
      <c r="A14" s="58"/>
      <c r="B14" s="61" t="s">
        <v>84</v>
      </c>
      <c r="C14" s="62">
        <f>'3кв'!E26</f>
        <v>1040.28</v>
      </c>
      <c r="D14" s="57"/>
    </row>
    <row r="15" spans="1:5" ht="15.75" x14ac:dyDescent="0.25">
      <c r="A15" s="58"/>
      <c r="B15" s="63" t="s">
        <v>74</v>
      </c>
      <c r="C15" s="62">
        <f>C17</f>
        <v>5198.9799999999996</v>
      </c>
      <c r="D15" s="57"/>
    </row>
    <row r="16" spans="1:5" ht="15.75" x14ac:dyDescent="0.25">
      <c r="A16" s="58"/>
      <c r="B16" s="63" t="s">
        <v>75</v>
      </c>
      <c r="C16" s="64"/>
      <c r="D16" s="57"/>
    </row>
    <row r="17" spans="1:5" ht="15.75" x14ac:dyDescent="0.25">
      <c r="A17" s="58"/>
      <c r="B17" s="65" t="s">
        <v>85</v>
      </c>
      <c r="C17" s="17">
        <f>'3кв'!E25</f>
        <v>5198.9799999999996</v>
      </c>
      <c r="D17" s="57"/>
    </row>
    <row r="18" spans="1:5" ht="15.75" x14ac:dyDescent="0.25">
      <c r="A18" s="48"/>
      <c r="B18" s="66" t="s">
        <v>76</v>
      </c>
      <c r="C18" s="67">
        <f>SUM(C11:C15)</f>
        <v>87234.803999999989</v>
      </c>
      <c r="D18" s="57">
        <f>'1кв'!E25+'2кв'!E25+'3кв'!E28+'4кв'!E26</f>
        <v>87234.804000000004</v>
      </c>
      <c r="E18" s="60"/>
    </row>
    <row r="19" spans="1:5" ht="15.75" x14ac:dyDescent="0.25">
      <c r="A19" s="48"/>
      <c r="B19" s="68" t="s">
        <v>86</v>
      </c>
      <c r="C19" s="67">
        <f>C6+C9-C18</f>
        <v>6073.7460000000137</v>
      </c>
      <c r="D19" s="57"/>
    </row>
    <row r="20" spans="1:5" ht="15.75" x14ac:dyDescent="0.25">
      <c r="A20" s="48"/>
      <c r="B20" s="52"/>
      <c r="C20" s="52"/>
      <c r="D20" s="57"/>
    </row>
    <row r="21" spans="1:5" ht="15.75" x14ac:dyDescent="0.25">
      <c r="A21" s="48"/>
      <c r="B21" s="69" t="s">
        <v>77</v>
      </c>
      <c r="C21" s="69"/>
      <c r="D21" s="57"/>
    </row>
    <row r="22" spans="1:5" ht="15.75" x14ac:dyDescent="0.25">
      <c r="A22" s="48"/>
      <c r="B22" s="69" t="s">
        <v>87</v>
      </c>
      <c r="C22" s="69">
        <v>7343.23</v>
      </c>
      <c r="D22" s="57"/>
    </row>
    <row r="23" spans="1:5" ht="15.75" x14ac:dyDescent="0.25">
      <c r="A23" s="48"/>
      <c r="B23" s="70" t="s">
        <v>88</v>
      </c>
      <c r="C23" s="70">
        <v>9610.5</v>
      </c>
      <c r="D23" s="57"/>
    </row>
    <row r="24" spans="1:5" ht="15.75" x14ac:dyDescent="0.25">
      <c r="A24" s="48"/>
      <c r="B24" s="69" t="s">
        <v>78</v>
      </c>
      <c r="C24" s="69">
        <f>C23-C22</f>
        <v>2267.2700000000004</v>
      </c>
      <c r="D24" s="57"/>
    </row>
    <row r="25" spans="1:5" ht="15.75" x14ac:dyDescent="0.25">
      <c r="A25" s="48"/>
      <c r="B25" s="52"/>
      <c r="C25" s="52"/>
      <c r="D25" s="57"/>
    </row>
    <row r="26" spans="1:5" ht="15.75" x14ac:dyDescent="0.25">
      <c r="A26" s="48"/>
      <c r="B26" s="52"/>
      <c r="C26" s="52"/>
      <c r="D26" s="57"/>
    </row>
    <row r="27" spans="1:5" ht="15.75" x14ac:dyDescent="0.25">
      <c r="A27" s="48"/>
      <c r="B27" s="52"/>
      <c r="C27" s="52"/>
      <c r="D27" s="57"/>
    </row>
    <row r="28" spans="1:5" ht="15.75" x14ac:dyDescent="0.25">
      <c r="A28" s="48"/>
      <c r="B28" s="52"/>
      <c r="C28" s="52"/>
      <c r="D28" s="57"/>
    </row>
    <row r="29" spans="1:5" ht="15.75" x14ac:dyDescent="0.25">
      <c r="A29" s="48" t="s">
        <v>79</v>
      </c>
      <c r="B29" s="52" t="s">
        <v>89</v>
      </c>
      <c r="C29" s="52"/>
      <c r="D29" s="57"/>
    </row>
    <row r="30" spans="1:5" ht="15.75" x14ac:dyDescent="0.25">
      <c r="A30" s="48"/>
      <c r="B30" s="52" t="s">
        <v>90</v>
      </c>
      <c r="C30" s="52"/>
      <c r="D30" s="57"/>
    </row>
    <row r="31" spans="1:5" ht="15.75" x14ac:dyDescent="0.25">
      <c r="A31" s="48"/>
      <c r="B31" s="52" t="s">
        <v>91</v>
      </c>
      <c r="C31" s="52"/>
      <c r="D31" s="57"/>
    </row>
    <row r="32" spans="1:5" ht="15.75" x14ac:dyDescent="0.25">
      <c r="A32" s="48"/>
      <c r="B32" s="52"/>
      <c r="C32" s="52"/>
      <c r="D32" s="57"/>
    </row>
    <row r="33" spans="1:4" ht="15.75" x14ac:dyDescent="0.25">
      <c r="A33" s="48"/>
      <c r="B33" s="52"/>
      <c r="C33" s="52"/>
      <c r="D33" s="57"/>
    </row>
    <row r="34" spans="1:4" ht="15.75" x14ac:dyDescent="0.25">
      <c r="A34" s="48"/>
      <c r="B34" s="52" t="s">
        <v>80</v>
      </c>
      <c r="C34" s="52"/>
      <c r="D34" s="57"/>
    </row>
    <row r="35" spans="1:4" ht="15.75" x14ac:dyDescent="0.25">
      <c r="A35" s="48"/>
      <c r="B35" s="52"/>
      <c r="C35" s="52"/>
      <c r="D35" s="57"/>
    </row>
    <row r="36" spans="1:4" ht="15.75" x14ac:dyDescent="0.25">
      <c r="A36" s="48"/>
      <c r="B36" s="52"/>
      <c r="C36" s="52"/>
      <c r="D36" s="57"/>
    </row>
    <row r="37" spans="1:4" ht="15.75" x14ac:dyDescent="0.25">
      <c r="A37" s="48"/>
      <c r="B37" s="52"/>
      <c r="C37" s="52"/>
      <c r="D37" s="57"/>
    </row>
    <row r="38" spans="1:4" ht="15.75" x14ac:dyDescent="0.25">
      <c r="A38" s="48"/>
      <c r="B38" s="52"/>
      <c r="C38" s="52"/>
      <c r="D38" s="57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2024-02-14T06:11:11Z</dcterms:modified>
</cp:coreProperties>
</file>